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8190"/>
  </bookViews>
  <sheets>
    <sheet name="Sheet2" sheetId="7" r:id="rId1"/>
  </sheets>
  <calcPr calcId="124519"/>
</workbook>
</file>

<file path=xl/calcChain.xml><?xml version="1.0" encoding="utf-8"?>
<calcChain xmlns="http://schemas.openxmlformats.org/spreadsheetml/2006/main">
  <c r="D77" i="7"/>
  <c r="D83"/>
  <c r="C83"/>
  <c r="D80"/>
  <c r="C80"/>
  <c r="D73"/>
  <c r="D76" s="1"/>
  <c r="C73"/>
  <c r="D69"/>
  <c r="C69"/>
  <c r="C76" s="1"/>
  <c r="C19" s="1"/>
  <c r="D55"/>
  <c r="C55"/>
  <c r="D43"/>
  <c r="C43"/>
  <c r="D20"/>
  <c r="C20"/>
  <c r="D16"/>
  <c r="C10"/>
  <c r="C16" s="1"/>
  <c r="C77" s="1"/>
  <c r="D8"/>
  <c r="C8"/>
  <c r="D19" l="1"/>
  <c r="D84" s="1"/>
</calcChain>
</file>

<file path=xl/sharedStrings.xml><?xml version="1.0" encoding="utf-8"?>
<sst xmlns="http://schemas.openxmlformats.org/spreadsheetml/2006/main" count="94" uniqueCount="87">
  <si>
    <t>NO.</t>
  </si>
  <si>
    <t>PENDAPATAN ASLI DESA ( PADes )</t>
  </si>
  <si>
    <t>Operasional Karang Taruna</t>
  </si>
  <si>
    <t>Penyusunan Monografi Desa</t>
  </si>
  <si>
    <t>DANA TRANSFER</t>
  </si>
  <si>
    <t>PENDAPATAN LAIN-LAIN</t>
  </si>
  <si>
    <t>JUMLAH PENDAPATAN</t>
  </si>
  <si>
    <t>Pengembangan Kehidupan Sosial Keagamaan</t>
  </si>
  <si>
    <t>JUMLAH BELANJA</t>
  </si>
  <si>
    <t>A</t>
  </si>
  <si>
    <t>B</t>
  </si>
  <si>
    <t>C</t>
  </si>
  <si>
    <t>D</t>
  </si>
  <si>
    <t>E</t>
  </si>
  <si>
    <t>Jaminan Sosial Kepala Desa &amp; Perangkat Desa</t>
  </si>
  <si>
    <t>NO</t>
  </si>
  <si>
    <t>ANGGARAN (Rp.)</t>
  </si>
  <si>
    <t>III</t>
  </si>
  <si>
    <t>I</t>
  </si>
  <si>
    <t>II</t>
  </si>
  <si>
    <t>Peningkatan Kapasitas Pengelola Wisata Milik Desa</t>
  </si>
  <si>
    <t>Pengadaan Seragam Satlinmas</t>
  </si>
  <si>
    <t>Pengeluaran Pembiayaan</t>
  </si>
  <si>
    <t>Penerimaan Pembiayaan ( SiLPA 2019 )</t>
  </si>
  <si>
    <t>PENDAPATAN</t>
  </si>
  <si>
    <t>BIDANG PEMBANGUNAN</t>
  </si>
  <si>
    <t>BELANJA</t>
  </si>
  <si>
    <t>BIDANG PENYELENGGARAAN PEMERINTAHAN</t>
  </si>
  <si>
    <t>BIDANG PEMBINAAN KEMASYARAKATAN</t>
  </si>
  <si>
    <t>BIDANG PEMBERDAYAAN MASYARAKAT</t>
  </si>
  <si>
    <t>DEFISIT</t>
  </si>
  <si>
    <t>PEMBIAYAAN</t>
  </si>
  <si>
    <t>BIDANG DAN KEGIATAN</t>
  </si>
  <si>
    <t>BIDANG PENANGGULANGAN BENCANA, DARURAT &amp; MENDESAK DESA</t>
  </si>
  <si>
    <t xml:space="preserve"> </t>
  </si>
  <si>
    <t>Pembinaan Lembaga Desa Pelestari Adat</t>
  </si>
  <si>
    <t>1. Dana Desa ( DDs )</t>
  </si>
  <si>
    <t>2. Bagi Hasil Pajak dan Retribusi ( PBH )</t>
  </si>
  <si>
    <t>3. Alokasi Dana Desa ( ADD )</t>
  </si>
  <si>
    <t>4. Bantuan Keuangan Kabupaten ( BKK )</t>
  </si>
  <si>
    <t>REALISASI (Rp.)</t>
  </si>
  <si>
    <t>Penghasilan Tetap &amp; Tunjangan Kepala Desa</t>
  </si>
  <si>
    <t>Penghasilan Tetap &amp; Tunjangan Perangkat Desa</t>
  </si>
  <si>
    <t>Penyediaan Operasional Pemerintah Desa (ATK, Honor PKPKD dan PPKD dll)</t>
  </si>
  <si>
    <t>Penyediaan Tunjangan BPD</t>
  </si>
  <si>
    <t>Penyediaan Operasional BPD (rapat, ATK, makan minum, pakaian  seagam, listrik, dll)</t>
  </si>
  <si>
    <t>Penyediaan Insentif/ Operasional RT/RW</t>
  </si>
  <si>
    <t>Pembangunan/ Rehabilitasi/ Peningkatan Gedung/ Prasarana Kantor Desa</t>
  </si>
  <si>
    <t>Rehabilitasi/ Pemeliharaan Kendaraan Dinas/ Operasional</t>
  </si>
  <si>
    <t>Penyediaan Jasa Perbaikan/ Servis Peralatan Kerja</t>
  </si>
  <si>
    <t>Penyusunan, Pendataan, dan pemutakhiran Profil Desa</t>
  </si>
  <si>
    <t>Penyelenggaraan  Musyawarah Perencanaan Desa/ Pembahasan APBDes (Reguler)</t>
  </si>
  <si>
    <t>Penyelenggaraan Musyawarah Desa Lainnya (Musdus, Rembug Desa Non Reguler)</t>
  </si>
  <si>
    <t>Penyusunan Dokumen Perencanaan Desa (RPJMDesa / RKPDesa dl)</t>
  </si>
  <si>
    <t>Penyusunan Dokumen Keuangan Desa (APBDes, APBDes Perubahan, LPJ, dll)</t>
  </si>
  <si>
    <t xml:space="preserve">Penyusunan Kebijakan Desa Lainnya </t>
  </si>
  <si>
    <t>Penyusunan Laporan Kepala Desa, LPPDesa dan Informasi Kepada Masyarakat</t>
  </si>
  <si>
    <t>Pengembangan Sistem Informasi Desa</t>
  </si>
  <si>
    <t>Penyusunan Laporan Keuangan Bulanan/ SPJ dan semesteran</t>
  </si>
  <si>
    <t>Adminstrasi Pajak Bumi dan Bangunan (PBB)</t>
  </si>
  <si>
    <t>Dukungan Penyelenggaraan PAUD (APE, Sarana PAUD, dll.)</t>
  </si>
  <si>
    <t>Penyelenggaraan Posyandu</t>
  </si>
  <si>
    <t>Penyuluhan dan pelatihan bidang kesehatan</t>
  </si>
  <si>
    <t>Penyelenggaraan Desa Siaga kesehatan</t>
  </si>
  <si>
    <t>Insentif Kader Kesehatan/ KB</t>
  </si>
  <si>
    <t>Pembangunan/ Rehabilitasi/ Peningkatan/ Pengerasan Jalan Desa</t>
  </si>
  <si>
    <t>Pembangunan/ Rehabilitasi/ Peningkatan/ Pengerasan Jalan Lingkungan Pemukiman</t>
  </si>
  <si>
    <t>Pembangunan/ Rehabilitasi/ Peningkatan Balai Desa/ Balai Kemasyarakatan</t>
  </si>
  <si>
    <t>Pemberian Stimulan Jamban Sehat</t>
  </si>
  <si>
    <t>Penyuluhan Masyarakat Bidang Hukum dan Perlindungan Masyarakat</t>
  </si>
  <si>
    <t>Pembinaan Kelembagaan Desa Tangguh Bencana</t>
  </si>
  <si>
    <t>Penyelenggaraan Festival Kesenian, Adat/ Kebudayaan &amp; Keagamaan (HUT RI, dll)</t>
  </si>
  <si>
    <t>Pembinaan dan Pengembangan Sanggar Seni Budaya</t>
  </si>
  <si>
    <t>Pembangunan/Peningkatan Sarana Prasarana kepemudaan &amp; olahraga milik desa</t>
  </si>
  <si>
    <t>Optimalisasi Peran Tim  Koordinasi Penanggulangan Kemiskinan Desa (TKPK Desa)</t>
  </si>
  <si>
    <t>Operasional LPMD dan/atau LPMD</t>
  </si>
  <si>
    <t>Operasional  PKK</t>
  </si>
  <si>
    <t>Pelatihan Pengelolaan  BUMDes (Pelatihan Yang Dilaksanakan Oleh Pemdes)</t>
  </si>
  <si>
    <t>Pembangunan /Rehab Pasar Desa/ Kios Milik Desa</t>
  </si>
  <si>
    <t>Kegiatan Penanggulanan Bencana</t>
  </si>
  <si>
    <t>Penanganan Keadaan Mendesak</t>
  </si>
  <si>
    <t>PEMBIAYAAN NETTO</t>
  </si>
  <si>
    <t xml:space="preserve">                       Realisasi APBDESA Kalurahan Ngleri</t>
  </si>
  <si>
    <t xml:space="preserve">                           Kapanewon Playen Gunungkidul</t>
  </si>
  <si>
    <t xml:space="preserve">                                           Tahun 2020</t>
  </si>
  <si>
    <t xml:space="preserve">                                     ( Peraturan Kalurahan Ngleri Nomor 1 Tahun 2021 )</t>
  </si>
  <si>
    <t>SILPA TAHUN BERKENAAN (2020)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</si>
</sst>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Helvetica Neue"/>
    </font>
    <font>
      <sz val="10"/>
      <name val="Times New Roman"/>
      <family val="1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sz val="13"/>
      <color theme="1"/>
      <name val="Arial Narrow"/>
      <family val="2"/>
    </font>
    <font>
      <b/>
      <sz val="13"/>
      <name val="Arial Narrow"/>
      <family val="2"/>
    </font>
    <font>
      <sz val="14"/>
      <color theme="1"/>
      <name val="Arial Narrow"/>
      <family val="2"/>
    </font>
    <font>
      <sz val="11"/>
      <color theme="1"/>
      <name val="Calibri"/>
      <family val="2"/>
      <scheme val="minor"/>
    </font>
    <font>
      <sz val="20"/>
      <color theme="1"/>
      <name val="Cambria"/>
      <family val="1"/>
    </font>
    <font>
      <b/>
      <sz val="22"/>
      <color theme="1"/>
      <name val="Leelawadee"/>
      <family val="2"/>
    </font>
    <font>
      <sz val="12"/>
      <color indexed="8"/>
      <name val="Arial Narrow"/>
      <family val="2"/>
    </font>
    <font>
      <sz val="14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theme="1"/>
      <name val="Leelawadee"/>
      <family val="2"/>
    </font>
    <font>
      <sz val="14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>
      <alignment vertical="center"/>
    </xf>
    <xf numFmtId="0" fontId="3" fillId="0" borderId="0" applyNumberFormat="0" applyFill="0" applyBorder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1" fontId="5" fillId="2" borderId="1" xfId="1" applyNumberFormat="1" applyFont="1" applyFill="1" applyBorder="1"/>
    <xf numFmtId="41" fontId="6" fillId="2" borderId="1" xfId="1" applyNumberFormat="1" applyFont="1" applyFill="1" applyBorder="1"/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65" fontId="10" fillId="0" borderId="2" xfId="9" applyNumberFormat="1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165" fontId="10" fillId="0" borderId="1" xfId="9" applyNumberFormat="1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41" fontId="12" fillId="0" borderId="1" xfId="5" applyNumberFormat="1" applyFont="1" applyBorder="1" applyAlignment="1">
      <alignment horizontal="center" vertical="center"/>
    </xf>
    <xf numFmtId="41" fontId="12" fillId="2" borderId="1" xfId="1" applyNumberFormat="1" applyFont="1" applyFill="1" applyBorder="1"/>
    <xf numFmtId="166" fontId="8" fillId="0" borderId="1" xfId="18" applyNumberFormat="1" applyFont="1" applyBorder="1"/>
    <xf numFmtId="0" fontId="8" fillId="0" borderId="1" xfId="18" applyNumberFormat="1" applyFont="1" applyBorder="1" applyAlignment="1">
      <alignment horizontal="center"/>
    </xf>
    <xf numFmtId="41" fontId="10" fillId="2" borderId="1" xfId="1" applyNumberFormat="1" applyFont="1" applyFill="1" applyBorder="1"/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/>
    <xf numFmtId="166" fontId="10" fillId="5" borderId="1" xfId="18" applyNumberFormat="1" applyFont="1" applyFill="1" applyBorder="1" applyAlignment="1">
      <alignment horizontal="left" vertical="center"/>
    </xf>
    <xf numFmtId="166" fontId="10" fillId="5" borderId="1" xfId="18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top" wrapText="1"/>
    </xf>
    <xf numFmtId="41" fontId="10" fillId="5" borderId="1" xfId="1" applyNumberFormat="1" applyFont="1" applyFill="1" applyBorder="1"/>
    <xf numFmtId="0" fontId="15" fillId="0" borderId="0" xfId="0" applyFont="1"/>
    <xf numFmtId="0" fontId="0" fillId="0" borderId="4" xfId="0" applyBorder="1"/>
    <xf numFmtId="0" fontId="7" fillId="2" borderId="4" xfId="0" applyFont="1" applyFill="1" applyBorder="1"/>
    <xf numFmtId="41" fontId="10" fillId="2" borderId="4" xfId="1" applyNumberFormat="1" applyFont="1" applyFill="1" applyBorder="1"/>
    <xf numFmtId="41" fontId="9" fillId="0" borderId="1" xfId="0" applyNumberFormat="1" applyFont="1" applyBorder="1" applyAlignment="1">
      <alignment horizontal="left" vertical="top" wrapText="1"/>
    </xf>
    <xf numFmtId="0" fontId="17" fillId="0" borderId="1" xfId="0" applyFont="1" applyBorder="1"/>
    <xf numFmtId="0" fontId="17" fillId="0" borderId="1" xfId="0" applyFont="1" applyFill="1" applyBorder="1"/>
    <xf numFmtId="43" fontId="17" fillId="0" borderId="1" xfId="18" applyFont="1" applyBorder="1"/>
    <xf numFmtId="43" fontId="17" fillId="0" borderId="1" xfId="18" applyFont="1" applyFill="1" applyBorder="1"/>
    <xf numFmtId="0" fontId="7" fillId="2" borderId="2" xfId="0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43" fontId="9" fillId="0" borderId="2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vertical="top" wrapText="1"/>
    </xf>
    <xf numFmtId="0" fontId="9" fillId="3" borderId="2" xfId="0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 vertical="center"/>
    </xf>
    <xf numFmtId="0" fontId="18" fillId="0" borderId="0" xfId="0" applyFont="1"/>
    <xf numFmtId="0" fontId="9" fillId="0" borderId="1" xfId="0" applyFont="1" applyBorder="1" applyAlignment="1">
      <alignment horizontal="center"/>
    </xf>
    <xf numFmtId="165" fontId="12" fillId="0" borderId="1" xfId="9" applyNumberFormat="1" applyFont="1" applyBorder="1" applyAlignment="1">
      <alignment vertical="top"/>
    </xf>
    <xf numFmtId="0" fontId="11" fillId="2" borderId="1" xfId="0" applyNumberFormat="1" applyFont="1" applyFill="1" applyBorder="1" applyAlignment="1">
      <alignment wrapText="1"/>
    </xf>
    <xf numFmtId="166" fontId="11" fillId="2" borderId="1" xfId="18" applyNumberFormat="1" applyFont="1" applyFill="1" applyBorder="1"/>
    <xf numFmtId="166" fontId="12" fillId="2" borderId="1" xfId="18" applyNumberFormat="1" applyFont="1" applyFill="1" applyBorder="1" applyAlignment="1">
      <alignment horizontal="left" vertical="center"/>
    </xf>
    <xf numFmtId="166" fontId="12" fillId="2" borderId="1" xfId="18" applyNumberFormat="1" applyFont="1" applyFill="1" applyBorder="1" applyAlignment="1">
      <alignment horizontal="center" vertical="center"/>
    </xf>
    <xf numFmtId="166" fontId="9" fillId="5" borderId="1" xfId="18" applyNumberFormat="1" applyFont="1" applyFill="1" applyBorder="1"/>
    <xf numFmtId="166" fontId="13" fillId="4" borderId="1" xfId="18" applyNumberFormat="1" applyFont="1" applyFill="1" applyBorder="1"/>
    <xf numFmtId="166" fontId="9" fillId="4" borderId="1" xfId="18" applyNumberFormat="1" applyFont="1" applyFill="1" applyBorder="1" applyAlignment="1">
      <alignment vertical="top" wrapText="1"/>
    </xf>
    <xf numFmtId="166" fontId="10" fillId="4" borderId="1" xfId="18" applyNumberFormat="1" applyFont="1" applyFill="1" applyBorder="1"/>
    <xf numFmtId="0" fontId="8" fillId="2" borderId="5" xfId="18" applyNumberFormat="1" applyFont="1" applyFill="1" applyBorder="1" applyAlignment="1">
      <alignment horizontal="center"/>
    </xf>
    <xf numFmtId="0" fontId="8" fillId="2" borderId="5" xfId="18" applyNumberFormat="1" applyFont="1" applyFill="1" applyBorder="1"/>
    <xf numFmtId="166" fontId="8" fillId="2" borderId="5" xfId="18" applyNumberFormat="1" applyFont="1" applyFill="1" applyBorder="1"/>
    <xf numFmtId="0" fontId="8" fillId="0" borderId="5" xfId="0" applyFont="1" applyBorder="1" applyAlignment="1">
      <alignment horizontal="center"/>
    </xf>
    <xf numFmtId="0" fontId="8" fillId="2" borderId="5" xfId="0" applyNumberFormat="1" applyFont="1" applyFill="1" applyBorder="1" applyAlignment="1">
      <alignment horizontal="left" wrapText="1"/>
    </xf>
    <xf numFmtId="164" fontId="5" fillId="0" borderId="5" xfId="9" applyNumberFormat="1" applyFont="1" applyBorder="1" applyAlignment="1">
      <alignment vertical="top"/>
    </xf>
    <xf numFmtId="0" fontId="9" fillId="2" borderId="1" xfId="0" applyFont="1" applyFill="1" applyBorder="1" applyAlignment="1">
      <alignment horizontal="center"/>
    </xf>
    <xf numFmtId="166" fontId="9" fillId="3" borderId="2" xfId="18" applyNumberFormat="1" applyFont="1" applyFill="1" applyBorder="1" applyAlignment="1">
      <alignment horizontal="center"/>
    </xf>
    <xf numFmtId="166" fontId="9" fillId="3" borderId="2" xfId="18" applyNumberFormat="1" applyFont="1" applyFill="1" applyBorder="1" applyAlignment="1">
      <alignment horizontal="center" vertical="top" wrapText="1"/>
    </xf>
    <xf numFmtId="166" fontId="10" fillId="3" borderId="2" xfId="18" applyNumberFormat="1" applyFont="1" applyFill="1" applyBorder="1" applyAlignment="1">
      <alignment horizontal="center"/>
    </xf>
    <xf numFmtId="43" fontId="7" fillId="0" borderId="1" xfId="18" applyFont="1" applyFill="1" applyBorder="1"/>
    <xf numFmtId="0" fontId="9" fillId="0" borderId="1" xfId="0" applyFont="1" applyFill="1" applyBorder="1"/>
    <xf numFmtId="166" fontId="9" fillId="0" borderId="1" xfId="18" applyNumberFormat="1" applyFont="1" applyBorder="1"/>
    <xf numFmtId="166" fontId="11" fillId="0" borderId="1" xfId="18" applyNumberFormat="1" applyFont="1" applyBorder="1"/>
    <xf numFmtId="43" fontId="19" fillId="5" borderId="1" xfId="0" applyNumberFormat="1" applyFont="1" applyFill="1" applyBorder="1"/>
    <xf numFmtId="0" fontId="1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/>
  </cellXfs>
  <cellStyles count="19">
    <cellStyle name="Comma" xfId="18" builtinId="3"/>
    <cellStyle name="Comma [0] 2" xfId="1"/>
    <cellStyle name="Comma [0] 3" xfId="2"/>
    <cellStyle name="Comma 2" xfId="9"/>
    <cellStyle name="Comma 3" xfId="10"/>
    <cellStyle name="Comma 4" xfId="11"/>
    <cellStyle name="Normal" xfId="0" builtinId="0"/>
    <cellStyle name="Normal 2" xfId="3"/>
    <cellStyle name="Normal 2 2" xfId="4"/>
    <cellStyle name="Normal 3" xfId="5"/>
    <cellStyle name="Normal 4" xfId="6"/>
    <cellStyle name="Normal 5" xfId="7"/>
    <cellStyle name="Normal 6" xfId="12"/>
    <cellStyle name="Normal 7" xfId="13"/>
    <cellStyle name="Normal 7 2" xfId="14"/>
    <cellStyle name="Normal 8" xfId="8"/>
    <cellStyle name="Normal 8 2" xfId="15"/>
    <cellStyle name="Normal 9" xfId="16"/>
    <cellStyle name="Percent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833438</xdr:colOff>
      <xdr:row>40</xdr:row>
      <xdr:rowOff>142876</xdr:rowOff>
    </xdr:from>
    <xdr:ext cx="3845720" cy="1123449"/>
    <xdr:sp macro="" textlink="">
      <xdr:nvSpPr>
        <xdr:cNvPr id="2" name="Rectangle 1"/>
        <xdr:cNvSpPr/>
      </xdr:nvSpPr>
      <xdr:spPr>
        <a:xfrm>
          <a:off x="1166813" y="9591676"/>
          <a:ext cx="3845720" cy="11234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6600" b="1" i="1" cap="none" spc="0">
            <a:ln w="17780" cmpd="sng">
              <a:solidFill>
                <a:sysClr val="windowText" lastClr="000000"/>
              </a:solidFill>
              <a:prstDash val="solid"/>
              <a:miter lim="800000"/>
            </a:ln>
            <a:solidFill>
              <a:srgbClr val="00B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Mistral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4"/>
  <sheetViews>
    <sheetView tabSelected="1" view="pageBreakPreview" topLeftCell="A65" zoomScaleSheetLayoutView="100" workbookViewId="0">
      <selection activeCell="B82" sqref="B82"/>
    </sheetView>
  </sheetViews>
  <sheetFormatPr defaultRowHeight="15"/>
  <cols>
    <col min="1" max="1" width="5.140625" customWidth="1"/>
    <col min="2" max="2" width="78.7109375" customWidth="1"/>
    <col min="3" max="3" width="27.7109375" customWidth="1"/>
    <col min="4" max="4" width="24.85546875" customWidth="1"/>
  </cols>
  <sheetData>
    <row r="1" spans="1:4">
      <c r="A1" s="1"/>
      <c r="B1" s="1"/>
      <c r="C1" s="1"/>
      <c r="D1" s="1"/>
    </row>
    <row r="2" spans="1:4" ht="27.75">
      <c r="A2" s="1"/>
      <c r="B2" s="66" t="s">
        <v>82</v>
      </c>
      <c r="C2" s="24"/>
      <c r="D2" s="24"/>
    </row>
    <row r="3" spans="1:4" ht="27.75">
      <c r="A3" s="1"/>
      <c r="B3" s="66" t="s">
        <v>83</v>
      </c>
      <c r="C3" s="24"/>
      <c r="D3" s="24"/>
    </row>
    <row r="4" spans="1:4" ht="27.75">
      <c r="A4" s="1"/>
      <c r="B4" s="66" t="s">
        <v>84</v>
      </c>
      <c r="C4" s="24"/>
      <c r="D4" s="24"/>
    </row>
    <row r="5" spans="1:4" ht="18.75">
      <c r="A5" s="40"/>
      <c r="B5" s="67" t="s">
        <v>85</v>
      </c>
      <c r="C5" s="68"/>
      <c r="D5" s="68"/>
    </row>
    <row r="6" spans="1:4">
      <c r="A6" s="1"/>
      <c r="B6" s="1" t="s">
        <v>34</v>
      </c>
      <c r="C6" s="1"/>
      <c r="D6" s="1"/>
    </row>
    <row r="7" spans="1:4" ht="18" customHeight="1">
      <c r="A7" s="38" t="s">
        <v>0</v>
      </c>
      <c r="B7" s="39" t="s">
        <v>32</v>
      </c>
      <c r="C7" s="39" t="s">
        <v>16</v>
      </c>
      <c r="D7" s="39" t="s">
        <v>40</v>
      </c>
    </row>
    <row r="8" spans="1:4" ht="18" customHeight="1">
      <c r="A8" s="41" t="s">
        <v>18</v>
      </c>
      <c r="B8" s="10" t="s">
        <v>24</v>
      </c>
      <c r="C8" s="28">
        <f>C9+C10+C15</f>
        <v>1733987800</v>
      </c>
      <c r="D8" s="11">
        <f>D16</f>
        <v>1705281718</v>
      </c>
    </row>
    <row r="9" spans="1:4" ht="18" customHeight="1">
      <c r="A9" s="4">
        <v>1</v>
      </c>
      <c r="B9" s="12" t="s">
        <v>1</v>
      </c>
      <c r="C9" s="13">
        <v>123906000</v>
      </c>
      <c r="D9" s="13">
        <v>85031000</v>
      </c>
    </row>
    <row r="10" spans="1:4" ht="18" customHeight="1">
      <c r="A10" s="4">
        <v>2</v>
      </c>
      <c r="B10" s="12" t="s">
        <v>4</v>
      </c>
      <c r="C10" s="14">
        <f>SUM(C11:C14)</f>
        <v>1609481800</v>
      </c>
      <c r="D10" s="14">
        <v>1609481800</v>
      </c>
    </row>
    <row r="11" spans="1:4" ht="18" customHeight="1">
      <c r="A11" s="4"/>
      <c r="B11" s="7" t="s">
        <v>36</v>
      </c>
      <c r="C11" s="5">
        <v>859566000</v>
      </c>
      <c r="D11" s="5">
        <v>859566000</v>
      </c>
    </row>
    <row r="12" spans="1:4" ht="18" customHeight="1">
      <c r="A12" s="3"/>
      <c r="B12" s="7" t="s">
        <v>37</v>
      </c>
      <c r="C12" s="5">
        <v>45868600</v>
      </c>
      <c r="D12" s="5">
        <v>45868600</v>
      </c>
    </row>
    <row r="13" spans="1:4" ht="18" customHeight="1">
      <c r="A13" s="3"/>
      <c r="B13" s="7" t="s">
        <v>38</v>
      </c>
      <c r="C13" s="5">
        <v>609047200</v>
      </c>
      <c r="D13" s="5">
        <v>609047200</v>
      </c>
    </row>
    <row r="14" spans="1:4" ht="18" customHeight="1">
      <c r="A14" s="3"/>
      <c r="B14" s="7" t="s">
        <v>39</v>
      </c>
      <c r="C14" s="5">
        <v>95000000</v>
      </c>
      <c r="D14" s="5">
        <v>95000000</v>
      </c>
    </row>
    <row r="15" spans="1:4" ht="18" customHeight="1">
      <c r="A15" s="4">
        <v>3</v>
      </c>
      <c r="B15" s="12" t="s">
        <v>5</v>
      </c>
      <c r="C15" s="6">
        <v>600000</v>
      </c>
      <c r="D15" s="6">
        <v>10768918</v>
      </c>
    </row>
    <row r="16" spans="1:4" ht="18" customHeight="1">
      <c r="A16" s="2"/>
      <c r="B16" s="22" t="s">
        <v>6</v>
      </c>
      <c r="C16" s="23">
        <f>C15+C10+C9</f>
        <v>1733987800</v>
      </c>
      <c r="D16" s="23">
        <f>D9+D10+D15</f>
        <v>1705281718</v>
      </c>
    </row>
    <row r="17" spans="1:4" ht="18" customHeight="1">
      <c r="A17" s="26"/>
      <c r="B17" s="25"/>
      <c r="C17" s="25"/>
      <c r="D17" s="27"/>
    </row>
    <row r="18" spans="1:4" ht="18" customHeight="1">
      <c r="A18" s="38" t="s">
        <v>0</v>
      </c>
      <c r="B18" s="39" t="s">
        <v>32</v>
      </c>
      <c r="C18" s="39" t="s">
        <v>16</v>
      </c>
      <c r="D18" s="39" t="s">
        <v>40</v>
      </c>
    </row>
    <row r="19" spans="1:4" ht="18" customHeight="1">
      <c r="A19" s="3" t="s">
        <v>19</v>
      </c>
      <c r="B19" s="8" t="s">
        <v>26</v>
      </c>
      <c r="C19" s="35">
        <f>C76</f>
        <v>1743402171</v>
      </c>
      <c r="D19" s="9">
        <f>D76</f>
        <v>1652253588</v>
      </c>
    </row>
    <row r="20" spans="1:4" ht="18" customHeight="1">
      <c r="A20" s="36" t="s">
        <v>9</v>
      </c>
      <c r="B20" s="37" t="s">
        <v>27</v>
      </c>
      <c r="C20" s="13">
        <f>SUM(C21:C41)</f>
        <v>756799171</v>
      </c>
      <c r="D20" s="13">
        <f>SUM(D21:D41)</f>
        <v>751092088</v>
      </c>
    </row>
    <row r="21" spans="1:4" ht="18" customHeight="1">
      <c r="A21" s="4">
        <v>1</v>
      </c>
      <c r="B21" s="29" t="s">
        <v>41</v>
      </c>
      <c r="C21" s="31">
        <v>37500000</v>
      </c>
      <c r="D21" s="31">
        <v>37500000</v>
      </c>
    </row>
    <row r="22" spans="1:4" ht="18" customHeight="1">
      <c r="A22" s="4">
        <v>2</v>
      </c>
      <c r="B22" s="29" t="s">
        <v>42</v>
      </c>
      <c r="C22" s="31">
        <v>500812500</v>
      </c>
      <c r="D22" s="31">
        <v>500812500</v>
      </c>
    </row>
    <row r="23" spans="1:4" ht="18" customHeight="1">
      <c r="A23" s="4">
        <v>3</v>
      </c>
      <c r="B23" s="29" t="s">
        <v>14</v>
      </c>
      <c r="C23" s="31">
        <v>42647072</v>
      </c>
      <c r="D23" s="31">
        <v>41927072</v>
      </c>
    </row>
    <row r="24" spans="1:4" ht="18" customHeight="1">
      <c r="A24" s="4">
        <v>4</v>
      </c>
      <c r="B24" s="29" t="s">
        <v>43</v>
      </c>
      <c r="C24" s="31">
        <v>46327951</v>
      </c>
      <c r="D24" s="31">
        <v>46021981</v>
      </c>
    </row>
    <row r="25" spans="1:4" ht="18" customHeight="1">
      <c r="A25" s="4">
        <v>5</v>
      </c>
      <c r="B25" s="29" t="s">
        <v>44</v>
      </c>
      <c r="C25" s="31">
        <v>34450000</v>
      </c>
      <c r="D25" s="31">
        <v>34450000</v>
      </c>
    </row>
    <row r="26" spans="1:4" ht="18" customHeight="1">
      <c r="A26" s="4">
        <v>6</v>
      </c>
      <c r="B26" s="29" t="s">
        <v>45</v>
      </c>
      <c r="C26" s="31">
        <v>6490000</v>
      </c>
      <c r="D26" s="31">
        <v>6400400</v>
      </c>
    </row>
    <row r="27" spans="1:4" ht="18" customHeight="1">
      <c r="A27" s="4">
        <v>7</v>
      </c>
      <c r="B27" s="29" t="s">
        <v>46</v>
      </c>
      <c r="C27" s="31">
        <v>9700000</v>
      </c>
      <c r="D27" s="31">
        <v>9700000</v>
      </c>
    </row>
    <row r="28" spans="1:4" ht="18" customHeight="1">
      <c r="A28" s="4">
        <v>8</v>
      </c>
      <c r="B28" s="29" t="s">
        <v>47</v>
      </c>
      <c r="C28" s="31">
        <v>26943500</v>
      </c>
      <c r="D28" s="31">
        <v>26943500</v>
      </c>
    </row>
    <row r="29" spans="1:4" ht="18" customHeight="1">
      <c r="A29" s="4">
        <v>9</v>
      </c>
      <c r="B29" s="29" t="s">
        <v>48</v>
      </c>
      <c r="C29" s="31">
        <v>1506200</v>
      </c>
      <c r="D29" s="31">
        <v>1163500</v>
      </c>
    </row>
    <row r="30" spans="1:4" ht="18" customHeight="1">
      <c r="A30" s="4">
        <v>10</v>
      </c>
      <c r="B30" s="29" t="s">
        <v>49</v>
      </c>
      <c r="C30" s="31">
        <v>2500000</v>
      </c>
      <c r="D30" s="31">
        <v>2500000</v>
      </c>
    </row>
    <row r="31" spans="1:4" ht="18" customHeight="1">
      <c r="A31" s="4">
        <v>11</v>
      </c>
      <c r="B31" s="29" t="s">
        <v>50</v>
      </c>
      <c r="C31" s="31">
        <v>3250000</v>
      </c>
      <c r="D31" s="31">
        <v>0</v>
      </c>
    </row>
    <row r="32" spans="1:4" ht="18" customHeight="1">
      <c r="A32" s="4">
        <v>12</v>
      </c>
      <c r="B32" s="29" t="s">
        <v>3</v>
      </c>
      <c r="C32" s="31">
        <v>1000000</v>
      </c>
      <c r="D32" s="31">
        <v>1000000</v>
      </c>
    </row>
    <row r="33" spans="1:4" ht="18" customHeight="1">
      <c r="A33" s="4">
        <v>13</v>
      </c>
      <c r="B33" s="29" t="s">
        <v>51</v>
      </c>
      <c r="C33" s="31">
        <v>2625000</v>
      </c>
      <c r="D33" s="31">
        <v>2625000</v>
      </c>
    </row>
    <row r="34" spans="1:4" ht="18" customHeight="1">
      <c r="A34" s="4">
        <v>14</v>
      </c>
      <c r="B34" s="29" t="s">
        <v>52</v>
      </c>
      <c r="C34" s="31">
        <v>3350000</v>
      </c>
      <c r="D34" s="31">
        <v>3100000</v>
      </c>
    </row>
    <row r="35" spans="1:4" ht="18" customHeight="1">
      <c r="A35" s="4">
        <v>15</v>
      </c>
      <c r="B35" s="29" t="s">
        <v>53</v>
      </c>
      <c r="C35" s="31">
        <v>3816948</v>
      </c>
      <c r="D35" s="31">
        <v>3813000</v>
      </c>
    </row>
    <row r="36" spans="1:4" ht="18" customHeight="1">
      <c r="A36" s="4">
        <v>16</v>
      </c>
      <c r="B36" s="29" t="s">
        <v>54</v>
      </c>
      <c r="C36" s="31">
        <v>9050000</v>
      </c>
      <c r="D36" s="31">
        <v>9050000</v>
      </c>
    </row>
    <row r="37" spans="1:4" ht="18" customHeight="1">
      <c r="A37" s="4">
        <v>17</v>
      </c>
      <c r="B37" s="29" t="s">
        <v>55</v>
      </c>
      <c r="C37" s="31">
        <v>2000000</v>
      </c>
      <c r="D37" s="31">
        <v>1925000</v>
      </c>
    </row>
    <row r="38" spans="1:4" ht="18" customHeight="1">
      <c r="A38" s="4">
        <v>18</v>
      </c>
      <c r="B38" s="29" t="s">
        <v>56</v>
      </c>
      <c r="C38" s="31">
        <v>1400000</v>
      </c>
      <c r="D38" s="31">
        <v>1400000</v>
      </c>
    </row>
    <row r="39" spans="1:4" ht="18" customHeight="1">
      <c r="A39" s="4">
        <v>19</v>
      </c>
      <c r="B39" s="30" t="s">
        <v>57</v>
      </c>
      <c r="C39" s="32">
        <v>13430000</v>
      </c>
      <c r="D39" s="32">
        <v>13330617</v>
      </c>
    </row>
    <row r="40" spans="1:4" ht="18" customHeight="1">
      <c r="A40" s="4">
        <v>20</v>
      </c>
      <c r="B40" s="30" t="s">
        <v>58</v>
      </c>
      <c r="C40" s="32">
        <v>5000000</v>
      </c>
      <c r="D40" s="32">
        <v>4465000</v>
      </c>
    </row>
    <row r="41" spans="1:4" ht="18" customHeight="1">
      <c r="A41" s="4">
        <v>21</v>
      </c>
      <c r="B41" s="30" t="s">
        <v>59</v>
      </c>
      <c r="C41" s="32">
        <v>3000000</v>
      </c>
      <c r="D41" s="32">
        <v>2964518</v>
      </c>
    </row>
    <row r="42" spans="1:4" ht="18" customHeight="1">
      <c r="A42" s="33"/>
      <c r="B42" s="34"/>
      <c r="C42" s="34"/>
      <c r="D42" s="34"/>
    </row>
    <row r="43" spans="1:4" ht="18" customHeight="1">
      <c r="A43" s="36" t="s">
        <v>10</v>
      </c>
      <c r="B43" s="12" t="s">
        <v>25</v>
      </c>
      <c r="C43" s="42">
        <f>SUM(C44:C53)</f>
        <v>201878000</v>
      </c>
      <c r="D43" s="42">
        <f>SUM(D44:D53)</f>
        <v>171878000</v>
      </c>
    </row>
    <row r="44" spans="1:4" ht="18" customHeight="1">
      <c r="A44" s="4">
        <v>22</v>
      </c>
      <c r="B44" s="30" t="s">
        <v>60</v>
      </c>
      <c r="C44" s="32">
        <v>12900000</v>
      </c>
      <c r="D44" s="32">
        <v>12900000</v>
      </c>
    </row>
    <row r="45" spans="1:4" ht="18" customHeight="1">
      <c r="A45" s="4">
        <v>23</v>
      </c>
      <c r="B45" s="30" t="s">
        <v>61</v>
      </c>
      <c r="C45" s="32">
        <v>41700000</v>
      </c>
      <c r="D45" s="32">
        <v>41700000</v>
      </c>
    </row>
    <row r="46" spans="1:4" ht="18" customHeight="1">
      <c r="A46" s="4">
        <v>24</v>
      </c>
      <c r="B46" s="30" t="s">
        <v>62</v>
      </c>
      <c r="C46" s="32">
        <v>4326000</v>
      </c>
      <c r="D46" s="32">
        <v>4326000</v>
      </c>
    </row>
    <row r="47" spans="1:4" ht="18" customHeight="1">
      <c r="A47" s="4">
        <v>25</v>
      </c>
      <c r="B47" s="30" t="s">
        <v>63</v>
      </c>
      <c r="C47" s="32">
        <v>10032000</v>
      </c>
      <c r="D47" s="32">
        <v>10032000</v>
      </c>
    </row>
    <row r="48" spans="1:4" ht="18" customHeight="1">
      <c r="A48" s="4">
        <v>26</v>
      </c>
      <c r="B48" s="30" t="s">
        <v>64</v>
      </c>
      <c r="C48" s="32">
        <v>13500000</v>
      </c>
      <c r="D48" s="32">
        <v>13500000</v>
      </c>
    </row>
    <row r="49" spans="1:4" ht="18" customHeight="1">
      <c r="A49" s="4">
        <v>27</v>
      </c>
      <c r="B49" s="30" t="s">
        <v>65</v>
      </c>
      <c r="C49" s="32">
        <v>50000000</v>
      </c>
      <c r="D49" s="32">
        <v>50000000</v>
      </c>
    </row>
    <row r="50" spans="1:4" ht="18" customHeight="1">
      <c r="A50" s="4">
        <v>28</v>
      </c>
      <c r="B50" s="30" t="s">
        <v>66</v>
      </c>
      <c r="C50" s="32">
        <v>30000000</v>
      </c>
      <c r="D50" s="32">
        <v>0</v>
      </c>
    </row>
    <row r="51" spans="1:4" ht="18" customHeight="1">
      <c r="A51" s="4">
        <v>29</v>
      </c>
      <c r="B51" s="29" t="s">
        <v>67</v>
      </c>
      <c r="C51" s="32">
        <v>15000000</v>
      </c>
      <c r="D51" s="32">
        <v>15000000</v>
      </c>
    </row>
    <row r="52" spans="1:4" ht="18" customHeight="1">
      <c r="A52" s="4">
        <v>30</v>
      </c>
      <c r="B52" s="29" t="s">
        <v>20</v>
      </c>
      <c r="C52" s="32">
        <v>3220000</v>
      </c>
      <c r="D52" s="32">
        <v>3220000</v>
      </c>
    </row>
    <row r="53" spans="1:4" ht="18" customHeight="1">
      <c r="A53" s="4">
        <v>31</v>
      </c>
      <c r="B53" s="29" t="s">
        <v>68</v>
      </c>
      <c r="C53" s="32">
        <v>21200000</v>
      </c>
      <c r="D53" s="32">
        <v>21200000</v>
      </c>
    </row>
    <row r="54" spans="1:4" ht="18" customHeight="1">
      <c r="A54" s="54"/>
      <c r="B54" s="55"/>
      <c r="C54" s="55"/>
      <c r="D54" s="56"/>
    </row>
    <row r="55" spans="1:4" ht="18" customHeight="1">
      <c r="A55" s="36" t="s">
        <v>11</v>
      </c>
      <c r="B55" s="43" t="s">
        <v>28</v>
      </c>
      <c r="C55" s="14">
        <f>SUM(C56:C67)</f>
        <v>245500000</v>
      </c>
      <c r="D55" s="14">
        <f>SUM(D57:D67)</f>
        <v>195583500</v>
      </c>
    </row>
    <row r="56" spans="1:4" ht="18" customHeight="1">
      <c r="A56" s="4">
        <v>32</v>
      </c>
      <c r="B56" s="29" t="s">
        <v>69</v>
      </c>
      <c r="C56" s="32">
        <v>3775000</v>
      </c>
      <c r="D56" s="32">
        <v>0</v>
      </c>
    </row>
    <row r="57" spans="1:4" ht="18" customHeight="1">
      <c r="A57" s="4">
        <v>33</v>
      </c>
      <c r="B57" s="29" t="s">
        <v>70</v>
      </c>
      <c r="C57" s="32">
        <v>2150000</v>
      </c>
      <c r="D57" s="32">
        <v>0</v>
      </c>
    </row>
    <row r="58" spans="1:4" ht="18" customHeight="1">
      <c r="A58" s="4">
        <v>34</v>
      </c>
      <c r="B58" s="29" t="s">
        <v>21</v>
      </c>
      <c r="C58" s="32">
        <v>8400000</v>
      </c>
      <c r="D58" s="32">
        <v>0</v>
      </c>
    </row>
    <row r="59" spans="1:4" ht="18" customHeight="1">
      <c r="A59" s="4">
        <v>35</v>
      </c>
      <c r="B59" s="29" t="s">
        <v>71</v>
      </c>
      <c r="C59" s="32">
        <v>3000000</v>
      </c>
      <c r="D59" s="32">
        <v>2750000</v>
      </c>
    </row>
    <row r="60" spans="1:4" ht="18" customHeight="1">
      <c r="A60" s="4">
        <v>36</v>
      </c>
      <c r="B60" s="29" t="s">
        <v>7</v>
      </c>
      <c r="C60" s="32">
        <v>2200000</v>
      </c>
      <c r="D60" s="32">
        <v>0</v>
      </c>
    </row>
    <row r="61" spans="1:4" ht="18" customHeight="1">
      <c r="A61" s="4">
        <v>37</v>
      </c>
      <c r="B61" s="29" t="s">
        <v>72</v>
      </c>
      <c r="C61" s="32">
        <v>24195000</v>
      </c>
      <c r="D61" s="32">
        <v>7113500</v>
      </c>
    </row>
    <row r="62" spans="1:4" ht="18" customHeight="1">
      <c r="A62" s="4">
        <v>38</v>
      </c>
      <c r="B62" s="29" t="s">
        <v>35</v>
      </c>
      <c r="C62" s="32">
        <v>5650000</v>
      </c>
      <c r="D62" s="32">
        <v>0</v>
      </c>
    </row>
    <row r="63" spans="1:4" ht="18" customHeight="1">
      <c r="A63" s="4">
        <v>39</v>
      </c>
      <c r="B63" s="29" t="s">
        <v>73</v>
      </c>
      <c r="C63" s="32">
        <v>177105000</v>
      </c>
      <c r="D63" s="32">
        <v>171947000</v>
      </c>
    </row>
    <row r="64" spans="1:4" ht="18" customHeight="1">
      <c r="A64" s="4">
        <v>40</v>
      </c>
      <c r="B64" s="29" t="s">
        <v>2</v>
      </c>
      <c r="C64" s="32">
        <v>5000000</v>
      </c>
      <c r="D64" s="32">
        <v>4883000</v>
      </c>
    </row>
    <row r="65" spans="1:4" ht="18" customHeight="1">
      <c r="A65" s="4">
        <v>41</v>
      </c>
      <c r="B65" s="29" t="s">
        <v>74</v>
      </c>
      <c r="C65" s="32">
        <v>3925000</v>
      </c>
      <c r="D65" s="32">
        <v>3925000</v>
      </c>
    </row>
    <row r="66" spans="1:4" ht="18" customHeight="1">
      <c r="A66" s="4">
        <v>42</v>
      </c>
      <c r="B66" s="29" t="s">
        <v>75</v>
      </c>
      <c r="C66" s="32">
        <v>5000000</v>
      </c>
      <c r="D66" s="32">
        <v>0</v>
      </c>
    </row>
    <row r="67" spans="1:4" ht="18" customHeight="1">
      <c r="A67" s="4">
        <v>43</v>
      </c>
      <c r="B67" s="29" t="s">
        <v>76</v>
      </c>
      <c r="C67" s="32">
        <v>5100000</v>
      </c>
      <c r="D67" s="32">
        <v>4965000</v>
      </c>
    </row>
    <row r="68" spans="1:4" ht="18" customHeight="1">
      <c r="A68" s="1"/>
      <c r="B68" s="1"/>
      <c r="C68" s="1"/>
      <c r="D68" s="1"/>
    </row>
    <row r="69" spans="1:4" ht="18" customHeight="1">
      <c r="A69" s="36" t="s">
        <v>12</v>
      </c>
      <c r="B69" s="43" t="s">
        <v>29</v>
      </c>
      <c r="C69" s="14">
        <f>SUM(C70:C72)</f>
        <v>202850000</v>
      </c>
      <c r="D69" s="14">
        <f>SUM(D70:D71)</f>
        <v>202850000</v>
      </c>
    </row>
    <row r="70" spans="1:4" ht="18" customHeight="1">
      <c r="A70" s="4">
        <v>44</v>
      </c>
      <c r="B70" s="29" t="s">
        <v>77</v>
      </c>
      <c r="C70" s="32">
        <v>3075000</v>
      </c>
      <c r="D70" s="32">
        <v>3075000</v>
      </c>
    </row>
    <row r="71" spans="1:4" ht="18" customHeight="1">
      <c r="A71" s="4">
        <v>45</v>
      </c>
      <c r="B71" s="29" t="s">
        <v>78</v>
      </c>
      <c r="C71" s="32">
        <v>199775000</v>
      </c>
      <c r="D71" s="32">
        <v>199775000</v>
      </c>
    </row>
    <row r="72" spans="1:4" ht="18" customHeight="1">
      <c r="A72" s="51"/>
      <c r="B72" s="52"/>
      <c r="C72" s="52"/>
      <c r="D72" s="53"/>
    </row>
    <row r="73" spans="1:4" ht="18" customHeight="1">
      <c r="A73" s="44" t="s">
        <v>13</v>
      </c>
      <c r="B73" s="45" t="s">
        <v>33</v>
      </c>
      <c r="C73" s="46">
        <f>C74+C75</f>
        <v>336375000</v>
      </c>
      <c r="D73" s="46">
        <f>SUM(D74:D75)</f>
        <v>330850000</v>
      </c>
    </row>
    <row r="74" spans="1:4" ht="18" customHeight="1">
      <c r="A74" s="16">
        <v>46</v>
      </c>
      <c r="B74" s="29" t="s">
        <v>79</v>
      </c>
      <c r="C74" s="32">
        <v>37575000</v>
      </c>
      <c r="D74" s="32">
        <v>35650000</v>
      </c>
    </row>
    <row r="75" spans="1:4" ht="18" customHeight="1">
      <c r="A75" s="16">
        <v>47</v>
      </c>
      <c r="B75" s="29" t="s">
        <v>80</v>
      </c>
      <c r="C75" s="32">
        <v>298800000</v>
      </c>
      <c r="D75" s="32">
        <v>295200000</v>
      </c>
    </row>
    <row r="76" spans="1:4" ht="18" customHeight="1">
      <c r="A76" s="47"/>
      <c r="B76" s="20" t="s">
        <v>8</v>
      </c>
      <c r="C76" s="65">
        <f>C73+C69+C55+C43+C20</f>
        <v>1743402171</v>
      </c>
      <c r="D76" s="21">
        <f>D73+D69+D55+D43+D20</f>
        <v>1652253588</v>
      </c>
    </row>
    <row r="77" spans="1:4" ht="18" customHeight="1">
      <c r="A77" s="48"/>
      <c r="B77" s="49" t="s">
        <v>30</v>
      </c>
      <c r="C77" s="49">
        <f>C16-C76</f>
        <v>-9414371</v>
      </c>
      <c r="D77" s="50">
        <f>D16-D19</f>
        <v>53028130</v>
      </c>
    </row>
    <row r="78" spans="1:4" ht="18" customHeight="1">
      <c r="A78" s="1"/>
      <c r="B78" s="1"/>
      <c r="C78" s="1"/>
      <c r="D78" s="1"/>
    </row>
    <row r="79" spans="1:4" ht="18" customHeight="1">
      <c r="A79" s="58" t="s">
        <v>15</v>
      </c>
      <c r="B79" s="59" t="s">
        <v>32</v>
      </c>
      <c r="C79" s="59" t="s">
        <v>16</v>
      </c>
      <c r="D79" s="60" t="s">
        <v>40</v>
      </c>
    </row>
    <row r="80" spans="1:4" ht="18" customHeight="1">
      <c r="A80" s="57" t="s">
        <v>17</v>
      </c>
      <c r="B80" s="18" t="s">
        <v>31</v>
      </c>
      <c r="C80" s="17">
        <f>C81</f>
        <v>9414371</v>
      </c>
      <c r="D80" s="17">
        <f>D81</f>
        <v>9414371</v>
      </c>
    </row>
    <row r="81" spans="1:4" ht="18" customHeight="1">
      <c r="A81" s="4"/>
      <c r="B81" s="7" t="s">
        <v>23</v>
      </c>
      <c r="C81" s="15">
        <v>9414371</v>
      </c>
      <c r="D81" s="15">
        <v>9414371</v>
      </c>
    </row>
    <row r="82" spans="1:4" ht="18" customHeight="1">
      <c r="A82" s="4"/>
      <c r="B82" s="19" t="s">
        <v>22</v>
      </c>
      <c r="C82" s="61">
        <v>0</v>
      </c>
      <c r="D82" s="15">
        <v>0</v>
      </c>
    </row>
    <row r="83" spans="1:4" ht="18" customHeight="1">
      <c r="A83" s="4"/>
      <c r="B83" s="12" t="s">
        <v>81</v>
      </c>
      <c r="C83" s="64">
        <f>C81</f>
        <v>9414371</v>
      </c>
      <c r="D83" s="64">
        <f>D81</f>
        <v>9414371</v>
      </c>
    </row>
    <row r="84" spans="1:4" ht="18" customHeight="1">
      <c r="A84" s="41"/>
      <c r="B84" s="62" t="s">
        <v>86</v>
      </c>
      <c r="C84" s="62"/>
      <c r="D84" s="63">
        <f>D16-D19+D80</f>
        <v>62442501</v>
      </c>
    </row>
  </sheetData>
  <pageMargins left="0.25" right="0.25" top="0.75" bottom="0.75" header="0.3" footer="0.3"/>
  <pageSetup paperSize="5" scale="70" orientation="portrait" horizontalDpi="4294967293" verticalDpi="4294967293" r:id="rId1"/>
  <rowBreaks count="1" manualBreakCount="1"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2021-02-24T05:34:49Z</cp:lastPrinted>
  <dcterms:created xsi:type="dcterms:W3CDTF">2017-12-28T16:12:18Z</dcterms:created>
  <dcterms:modified xsi:type="dcterms:W3CDTF">2021-02-24T05:42:24Z</dcterms:modified>
</cp:coreProperties>
</file>